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0610" windowHeight="10875" firstSheet="2" activeTab="5"/>
  </bookViews>
  <sheets>
    <sheet name="2. Diversification_SAR" sheetId="4" r:id="rId1"/>
    <sheet name="3. importations_coursduriz" sheetId="5" r:id="rId2"/>
    <sheet name="4 et 5 Inégalités_bétail" sheetId="3" r:id="rId3"/>
    <sheet name="6. Destination_sorgho" sheetId="1" r:id="rId4"/>
    <sheet name="7. Feuil1" sheetId="6" r:id="rId5"/>
    <sheet name="8. Controbution" sheetId="2" r:id="rId6"/>
  </sheets>
  <calcPr calcId="125725"/>
</workbook>
</file>

<file path=xl/calcChain.xml><?xml version="1.0" encoding="utf-8"?>
<calcChain xmlns="http://schemas.openxmlformats.org/spreadsheetml/2006/main">
  <c r="G24" i="6"/>
  <c r="G25"/>
  <c r="G23"/>
  <c r="E20" i="4"/>
  <c r="F19" i="2"/>
  <c r="G19"/>
  <c r="H19"/>
  <c r="F20"/>
  <c r="G20"/>
  <c r="H20"/>
  <c r="H23"/>
  <c r="F21"/>
  <c r="H21"/>
  <c r="F22"/>
  <c r="H22"/>
  <c r="F23"/>
  <c r="G23"/>
</calcChain>
</file>

<file path=xl/sharedStrings.xml><?xml version="1.0" encoding="utf-8"?>
<sst xmlns="http://schemas.openxmlformats.org/spreadsheetml/2006/main" count="80" uniqueCount="65">
  <si>
    <t>Source: GRDR, 2009b. Compléments de connaissances sur les agro systèmes de la zone du projet SPAP: cas de la commercialisation des céréales après la récolte par les producteurs. 5 p.</t>
  </si>
  <si>
    <t>A intégrer dans bibliographie.</t>
  </si>
  <si>
    <t>Autoconsommation</t>
  </si>
  <si>
    <t>Dons</t>
  </si>
  <si>
    <t xml:space="preserve">Vente </t>
  </si>
  <si>
    <t>Troc</t>
  </si>
  <si>
    <t>Titre graphique: destination de la production de sorgho hivernal dans la commune de Mbout (Gorgol) et de Arr (Guidimakha). n= 79 SAR répartis dans 16 villages. Source: GRDR, 2009 b</t>
  </si>
  <si>
    <t>Rendement (kg/ha)</t>
  </si>
  <si>
    <t>Prix (um/kg)</t>
  </si>
  <si>
    <t>PB</t>
  </si>
  <si>
    <t>CI (semences)</t>
  </si>
  <si>
    <t>VAB</t>
  </si>
  <si>
    <t>Sorgho</t>
  </si>
  <si>
    <t>Niébé</t>
  </si>
  <si>
    <t>Courge</t>
  </si>
  <si>
    <t>Pastéque</t>
  </si>
  <si>
    <t>Plantes</t>
  </si>
  <si>
    <t>Superficie totale cultivée (ha)</t>
  </si>
  <si>
    <t>Effectif médian bovins</t>
  </si>
  <si>
    <t>Effectif médian petits ruminants</t>
  </si>
  <si>
    <t>Oudey Niaghle</t>
  </si>
  <si>
    <t>Agmamine</t>
  </si>
  <si>
    <t>Boeïticeck al Aly</t>
  </si>
  <si>
    <t>Wouro Adama Bary</t>
  </si>
  <si>
    <t>Winde Haïre</t>
  </si>
  <si>
    <t>Effectif moyen bovins</t>
  </si>
  <si>
    <t>Effectif moyen petits ruminants</t>
  </si>
  <si>
    <t>Boeïticeck al Aly-A</t>
  </si>
  <si>
    <t>Boeïticeck al Aly-B</t>
  </si>
  <si>
    <t>Boeïticeck al Aly-C</t>
  </si>
  <si>
    <t>Kelebele Peulh-A</t>
  </si>
  <si>
    <t>Kelebele Peulh-B</t>
  </si>
  <si>
    <t>Kelebele Peulh-C</t>
  </si>
  <si>
    <t>Médian</t>
  </si>
  <si>
    <t>Classe A</t>
  </si>
  <si>
    <t>Classe B</t>
  </si>
  <si>
    <t>Classe C</t>
  </si>
  <si>
    <t>BEA</t>
  </si>
  <si>
    <t>Titre: Contribution des différentes plantes à la constitution de la valeur ajoutée brute d'un système de culture pluvial à base de sorgho (unité: UM/ha). Source: GRDR</t>
  </si>
  <si>
    <t>Niveau de Risque</t>
  </si>
  <si>
    <t>Capital de base (UM)</t>
  </si>
  <si>
    <t>Ceuillette et vente de fruits de jujubier (12-1)</t>
  </si>
  <si>
    <t>Agriculture pluviale (Juillet-décembre)</t>
  </si>
  <si>
    <t>Agriculture décrue (novembre-mars)</t>
  </si>
  <si>
    <t>Manutention (année)</t>
  </si>
  <si>
    <t>Confection natte (année)</t>
  </si>
  <si>
    <t>Elevage: 1 vache et 6 petits ruminants (année)</t>
  </si>
  <si>
    <t>Profit net (UM/actif)</t>
  </si>
  <si>
    <t>Titre: Des SAR engagés dans des activités très diverses: exemple d'un ménage de Agmamine (Assaba), village reputé "à dominante agricole"</t>
  </si>
  <si>
    <t>Source: ECODEV et GRDR</t>
  </si>
  <si>
    <t>Importations céréalières (kg/habitant)</t>
  </si>
  <si>
    <t>Prix du riz ($ constant/tonne)</t>
  </si>
  <si>
    <t>Sorgho fella</t>
  </si>
  <si>
    <t>Sorgho niénico</t>
  </si>
  <si>
    <t>Maïs</t>
  </si>
  <si>
    <t>Riz (brisure)</t>
  </si>
  <si>
    <t>Blé</t>
  </si>
  <si>
    <t>Assaba sud (Kankossa)</t>
  </si>
  <si>
    <t>Gorgol</t>
  </si>
  <si>
    <t>Guidimakha</t>
  </si>
  <si>
    <t>Nouakchott</t>
  </si>
  <si>
    <t>Source: enquête GRDR, janvier 2009</t>
  </si>
  <si>
    <t>Kélebelé Peulh</t>
  </si>
  <si>
    <t>Kélebelé peulh</t>
  </si>
  <si>
    <t>Boeïticeck El Aly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</si>
</sst>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\ _€"/>
  </numFmts>
  <fonts count="7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9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2" borderId="2" xfId="0" applyNumberFormat="1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vertical="distributed"/>
    </xf>
    <xf numFmtId="0" fontId="0" fillId="4" borderId="4" xfId="0" applyFill="1" applyBorder="1"/>
    <xf numFmtId="164" fontId="0" fillId="0" borderId="4" xfId="0" applyNumberFormat="1" applyBorder="1"/>
    <xf numFmtId="1" fontId="0" fillId="0" borderId="4" xfId="0" applyNumberFormat="1" applyBorder="1"/>
    <xf numFmtId="0" fontId="0" fillId="5" borderId="4" xfId="0" applyFill="1" applyBorder="1"/>
    <xf numFmtId="0" fontId="4" fillId="2" borderId="3" xfId="0" applyNumberFormat="1" applyFont="1" applyFill="1" applyBorder="1" applyAlignment="1">
      <alignment horizontal="center" vertical="justify"/>
    </xf>
    <xf numFmtId="0" fontId="0" fillId="0" borderId="4" xfId="0" applyBorder="1"/>
    <xf numFmtId="49" fontId="0" fillId="5" borderId="4" xfId="0" applyNumberFormat="1" applyFill="1" applyBorder="1"/>
    <xf numFmtId="0" fontId="2" fillId="0" borderId="0" xfId="0" applyFont="1" applyAlignment="1">
      <alignment horizontal="center"/>
    </xf>
    <xf numFmtId="0" fontId="2" fillId="6" borderId="4" xfId="0" applyFont="1" applyFill="1" applyBorder="1"/>
    <xf numFmtId="165" fontId="0" fillId="0" borderId="4" xfId="0" applyNumberFormat="1" applyBorder="1"/>
    <xf numFmtId="0" fontId="6" fillId="0" borderId="4" xfId="0" applyFont="1" applyBorder="1"/>
    <xf numFmtId="165" fontId="0" fillId="0" borderId="0" xfId="0" applyNumberFormat="1"/>
    <xf numFmtId="0" fontId="6" fillId="0" borderId="0" xfId="0" applyFont="1" applyBorder="1"/>
    <xf numFmtId="0" fontId="6" fillId="4" borderId="4" xfId="0" applyFont="1" applyFill="1" applyBorder="1"/>
    <xf numFmtId="0" fontId="6" fillId="5" borderId="4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9599457793097752"/>
          <c:y val="4.9157556092889965E-2"/>
          <c:w val="0.75155088446562202"/>
          <c:h val="0.48641687505597242"/>
        </c:manualLayout>
      </c:layout>
      <c:barChart>
        <c:barDir val="col"/>
        <c:grouping val="clustered"/>
        <c:ser>
          <c:idx val="0"/>
          <c:order val="0"/>
          <c:tx>
            <c:strRef>
              <c:f>'2. Diversification_SAR'!$E$15</c:f>
              <c:strCache>
                <c:ptCount val="1"/>
                <c:pt idx="0">
                  <c:v>Profit net (UM/actif)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'2. Diversification_SAR'!$D$16:$D$21</c:f>
              <c:strCache>
                <c:ptCount val="6"/>
                <c:pt idx="0">
                  <c:v>Agriculture pluviale (Juillet-décembre)</c:v>
                </c:pt>
                <c:pt idx="1">
                  <c:v>Agriculture décrue (novembre-mars)</c:v>
                </c:pt>
                <c:pt idx="2">
                  <c:v>Manutention (année)</c:v>
                </c:pt>
                <c:pt idx="3">
                  <c:v>Ceuillette et vente de fruits de jujubier (12-1)</c:v>
                </c:pt>
                <c:pt idx="4">
                  <c:v>Elevage: 1 vache et 6 petits ruminants (année)</c:v>
                </c:pt>
                <c:pt idx="5">
                  <c:v>Confection natte (année)</c:v>
                </c:pt>
              </c:strCache>
            </c:strRef>
          </c:cat>
          <c:val>
            <c:numRef>
              <c:f>'2. Diversification_SAR'!$E$16:$E$21</c:f>
              <c:numCache>
                <c:formatCode>#,##0\ _€</c:formatCode>
                <c:ptCount val="6"/>
                <c:pt idx="0">
                  <c:v>60775</c:v>
                </c:pt>
                <c:pt idx="1">
                  <c:v>68430</c:v>
                </c:pt>
                <c:pt idx="2">
                  <c:v>80000</c:v>
                </c:pt>
                <c:pt idx="3">
                  <c:v>12000</c:v>
                </c:pt>
                <c:pt idx="4">
                  <c:v>115000</c:v>
                </c:pt>
                <c:pt idx="5">
                  <c:v>11000</c:v>
                </c:pt>
              </c:numCache>
            </c:numRef>
          </c:val>
        </c:ser>
        <c:ser>
          <c:idx val="1"/>
          <c:order val="1"/>
          <c:tx>
            <c:strRef>
              <c:f>'2. Diversification_SAR'!$F$15</c:f>
              <c:strCache>
                <c:ptCount val="1"/>
                <c:pt idx="0">
                  <c:v>Capital de base (UM)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'2. Diversification_SAR'!$D$16:$D$21</c:f>
              <c:strCache>
                <c:ptCount val="6"/>
                <c:pt idx="0">
                  <c:v>Agriculture pluviale (Juillet-décembre)</c:v>
                </c:pt>
                <c:pt idx="1">
                  <c:v>Agriculture décrue (novembre-mars)</c:v>
                </c:pt>
                <c:pt idx="2">
                  <c:v>Manutention (année)</c:v>
                </c:pt>
                <c:pt idx="3">
                  <c:v>Ceuillette et vente de fruits de jujubier (12-1)</c:v>
                </c:pt>
                <c:pt idx="4">
                  <c:v>Elevage: 1 vache et 6 petits ruminants (année)</c:v>
                </c:pt>
                <c:pt idx="5">
                  <c:v>Confection natte (année)</c:v>
                </c:pt>
              </c:strCache>
            </c:strRef>
          </c:cat>
          <c:val>
            <c:numRef>
              <c:f>'2. Diversification_SAR'!$F$16:$F$21</c:f>
              <c:numCache>
                <c:formatCode>#,##0\ _€</c:formatCode>
                <c:ptCount val="6"/>
                <c:pt idx="0">
                  <c:v>1500</c:v>
                </c:pt>
                <c:pt idx="1">
                  <c:v>1500</c:v>
                </c:pt>
                <c:pt idx="2">
                  <c:v>8000</c:v>
                </c:pt>
                <c:pt idx="3">
                  <c:v>500</c:v>
                </c:pt>
                <c:pt idx="4">
                  <c:v>67000</c:v>
                </c:pt>
                <c:pt idx="5">
                  <c:v>5000</c:v>
                </c:pt>
              </c:numCache>
            </c:numRef>
          </c:val>
        </c:ser>
        <c:ser>
          <c:idx val="2"/>
          <c:order val="2"/>
          <c:tx>
            <c:strRef>
              <c:f>'2. Diversification_SAR'!$G$15</c:f>
              <c:strCache>
                <c:ptCount val="1"/>
                <c:pt idx="0">
                  <c:v>Niveau de Risque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'2. Diversification_SAR'!$D$16:$D$21</c:f>
              <c:strCache>
                <c:ptCount val="6"/>
                <c:pt idx="0">
                  <c:v>Agriculture pluviale (Juillet-décembre)</c:v>
                </c:pt>
                <c:pt idx="1">
                  <c:v>Agriculture décrue (novembre-mars)</c:v>
                </c:pt>
                <c:pt idx="2">
                  <c:v>Manutention (année)</c:v>
                </c:pt>
                <c:pt idx="3">
                  <c:v>Ceuillette et vente de fruits de jujubier (12-1)</c:v>
                </c:pt>
                <c:pt idx="4">
                  <c:v>Elevage: 1 vache et 6 petits ruminants (année)</c:v>
                </c:pt>
                <c:pt idx="5">
                  <c:v>Confection natte (année)</c:v>
                </c:pt>
              </c:strCache>
            </c:strRef>
          </c:cat>
          <c:val>
            <c:numRef>
              <c:f>'2. Diversification_SAR'!$G$16:$G$21</c:f>
              <c:numCache>
                <c:formatCode>#,##0\ _€</c:formatCode>
                <c:ptCount val="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</c:ser>
        <c:axId val="55266304"/>
        <c:axId val="55308672"/>
      </c:barChart>
      <c:catAx>
        <c:axId val="552663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5308672"/>
        <c:crosses val="autoZero"/>
        <c:auto val="1"/>
        <c:lblAlgn val="ctr"/>
        <c:lblOffset val="100"/>
        <c:tickMarkSkip val="1"/>
      </c:catAx>
      <c:valAx>
        <c:axId val="553086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\ _€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52663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fr-FR"/>
          </a:p>
        </c:txPr>
      </c:dTable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7.1216617210682509E-2"/>
          <c:y val="0.11403557615292692"/>
          <c:w val="0.59347181008902072"/>
          <c:h val="0.68859944061575107"/>
        </c:manualLayout>
      </c:layout>
      <c:lineChart>
        <c:grouping val="standard"/>
        <c:ser>
          <c:idx val="0"/>
          <c:order val="0"/>
          <c:tx>
            <c:strRef>
              <c:f>'3. importations_coursduriz'!$C$17</c:f>
              <c:strCache>
                <c:ptCount val="1"/>
                <c:pt idx="0">
                  <c:v>Importations céréalières (kg/habitant)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cat>
            <c:numRef>
              <c:f>'3. importations_coursduriz'!$D$16:$H$16</c:f>
              <c:numCache>
                <c:formatCode>General</c:formatCode>
                <c:ptCount val="5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</c:numCache>
            </c:numRef>
          </c:cat>
          <c:val>
            <c:numRef>
              <c:f>'3. importations_coursduriz'!$D$17:$H$17</c:f>
              <c:numCache>
                <c:formatCode>#,##0\ _€</c:formatCode>
                <c:ptCount val="5"/>
                <c:pt idx="2">
                  <c:v>63.333333333333336</c:v>
                </c:pt>
                <c:pt idx="3">
                  <c:v>129.72972972972974</c:v>
                </c:pt>
                <c:pt idx="4">
                  <c:v>163.57142857142858</c:v>
                </c:pt>
              </c:numCache>
            </c:numRef>
          </c:val>
        </c:ser>
        <c:ser>
          <c:idx val="1"/>
          <c:order val="1"/>
          <c:tx>
            <c:strRef>
              <c:f>'3. importations_coursduriz'!$C$18</c:f>
              <c:strCache>
                <c:ptCount val="1"/>
                <c:pt idx="0">
                  <c:v>Prix du riz ($ constant/tonne)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numRef>
              <c:f>'3. importations_coursduriz'!$D$16:$H$16</c:f>
              <c:numCache>
                <c:formatCode>General</c:formatCode>
                <c:ptCount val="5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1990</c:v>
                </c:pt>
                <c:pt idx="4">
                  <c:v>2000</c:v>
                </c:pt>
              </c:numCache>
            </c:numRef>
          </c:cat>
          <c:val>
            <c:numRef>
              <c:f>'3. importations_coursduriz'!$D$18:$H$18</c:f>
              <c:numCache>
                <c:formatCode>#,##0\ _€</c:formatCode>
                <c:ptCount val="5"/>
                <c:pt idx="0" formatCode="General">
                  <c:v>300</c:v>
                </c:pt>
                <c:pt idx="1">
                  <c:v>400</c:v>
                </c:pt>
                <c:pt idx="2">
                  <c:v>200</c:v>
                </c:pt>
                <c:pt idx="3">
                  <c:v>220</c:v>
                </c:pt>
                <c:pt idx="4">
                  <c:v>75</c:v>
                </c:pt>
              </c:numCache>
            </c:numRef>
          </c:val>
        </c:ser>
        <c:marker val="1"/>
        <c:axId val="61006208"/>
        <c:axId val="66279296"/>
      </c:lineChart>
      <c:catAx>
        <c:axId val="610062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6279296"/>
        <c:crosses val="autoZero"/>
        <c:auto val="1"/>
        <c:lblAlgn val="ctr"/>
        <c:lblOffset val="100"/>
        <c:tickLblSkip val="1"/>
        <c:tickMarkSkip val="1"/>
      </c:catAx>
      <c:valAx>
        <c:axId val="662792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10062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100890207715148"/>
          <c:y val="0.29386103052907858"/>
          <c:w val="0.30712166172106836"/>
          <c:h val="0.3289487498273243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5.9888620114888998E-2"/>
          <c:y val="7.458563535911604E-2"/>
          <c:w val="0.61420654582944267"/>
          <c:h val="0.79834254143646399"/>
        </c:manualLayout>
      </c:layout>
      <c:barChart>
        <c:barDir val="col"/>
        <c:grouping val="clustered"/>
        <c:ser>
          <c:idx val="0"/>
          <c:order val="0"/>
          <c:tx>
            <c:strRef>
              <c:f>'4 et 5 Inégalités_bétail'!$J$34</c:f>
              <c:strCache>
                <c:ptCount val="1"/>
                <c:pt idx="0">
                  <c:v>Effectif moyen bovins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'4 et 5 Inégalités_bétail'!$I$35:$I$38</c:f>
              <c:strCache>
                <c:ptCount val="4"/>
                <c:pt idx="0">
                  <c:v>Classe A</c:v>
                </c:pt>
                <c:pt idx="1">
                  <c:v>Classe B</c:v>
                </c:pt>
                <c:pt idx="2">
                  <c:v>Classe C</c:v>
                </c:pt>
                <c:pt idx="3">
                  <c:v>Médian</c:v>
                </c:pt>
              </c:strCache>
            </c:strRef>
          </c:cat>
          <c:val>
            <c:numRef>
              <c:f>'4 et 5 Inégalités_bétail'!$J$35:$J$38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 formatCode="0">
                  <c:v>0.84</c:v>
                </c:pt>
              </c:numCache>
            </c:numRef>
          </c:val>
        </c:ser>
        <c:ser>
          <c:idx val="1"/>
          <c:order val="1"/>
          <c:tx>
            <c:strRef>
              <c:f>'4 et 5 Inégalités_bétail'!$K$34</c:f>
              <c:strCache>
                <c:ptCount val="1"/>
                <c:pt idx="0">
                  <c:v>Effectif moyen petits ruminants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'4 et 5 Inégalités_bétail'!$I$35:$I$38</c:f>
              <c:strCache>
                <c:ptCount val="4"/>
                <c:pt idx="0">
                  <c:v>Classe A</c:v>
                </c:pt>
                <c:pt idx="1">
                  <c:v>Classe B</c:v>
                </c:pt>
                <c:pt idx="2">
                  <c:v>Classe C</c:v>
                </c:pt>
                <c:pt idx="3">
                  <c:v>Médian</c:v>
                </c:pt>
              </c:strCache>
            </c:strRef>
          </c:cat>
          <c:val>
            <c:numRef>
              <c:f>'4 et 5 Inégalités_bétail'!$K$35:$K$38</c:f>
              <c:numCache>
                <c:formatCode>General</c:formatCode>
                <c:ptCount val="4"/>
                <c:pt idx="0">
                  <c:v>12</c:v>
                </c:pt>
                <c:pt idx="1">
                  <c:v>7</c:v>
                </c:pt>
                <c:pt idx="2">
                  <c:v>1</c:v>
                </c:pt>
                <c:pt idx="3" formatCode="0">
                  <c:v>4.3499999999999996</c:v>
                </c:pt>
              </c:numCache>
            </c:numRef>
          </c:val>
        </c:ser>
        <c:axId val="98982144"/>
        <c:axId val="99246080"/>
      </c:barChart>
      <c:catAx>
        <c:axId val="9898214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9246080"/>
        <c:crosses val="autoZero"/>
        <c:auto val="1"/>
        <c:lblAlgn val="ctr"/>
        <c:lblOffset val="100"/>
        <c:tickLblSkip val="1"/>
        <c:tickMarkSkip val="1"/>
      </c:catAx>
      <c:valAx>
        <c:axId val="992460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9821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941548044655976"/>
          <c:y val="0.41160209451430507"/>
          <c:w val="0.29944304315720982"/>
          <c:h val="0.12430942400856604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5.5745226892716895E-2"/>
          <c:y val="5.7699890210193394E-2"/>
          <c:w val="0.68410071767204128"/>
          <c:h val="0.77198592703626845"/>
        </c:manualLayout>
      </c:layout>
      <c:barChart>
        <c:barDir val="col"/>
        <c:grouping val="clustered"/>
        <c:ser>
          <c:idx val="0"/>
          <c:order val="0"/>
          <c:tx>
            <c:strRef>
              <c:f>'4 et 5 Inégalités_bétail'!$N$34</c:f>
              <c:strCache>
                <c:ptCount val="1"/>
                <c:pt idx="0">
                  <c:v>Effectif médian bovins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'4 et 5 Inégalités_bétail'!$M$35:$M$40</c:f>
              <c:strCache>
                <c:ptCount val="6"/>
                <c:pt idx="0">
                  <c:v>Kélebelé peulh</c:v>
                </c:pt>
                <c:pt idx="1">
                  <c:v>Oudey Niaghle</c:v>
                </c:pt>
                <c:pt idx="2">
                  <c:v>Agmamine</c:v>
                </c:pt>
                <c:pt idx="3">
                  <c:v>Boeïticeck El Aly</c:v>
                </c:pt>
                <c:pt idx="4">
                  <c:v>Wouro Adama Bary</c:v>
                </c:pt>
                <c:pt idx="5">
                  <c:v>Winde Haïre</c:v>
                </c:pt>
              </c:strCache>
            </c:strRef>
          </c:cat>
          <c:val>
            <c:numRef>
              <c:f>'4 et 5 Inégalités_bétail'!$N$35:$N$40</c:f>
              <c:numCache>
                <c:formatCode>0</c:formatCode>
                <c:ptCount val="6"/>
                <c:pt idx="0">
                  <c:v>7.39</c:v>
                </c:pt>
                <c:pt idx="1">
                  <c:v>2.96</c:v>
                </c:pt>
                <c:pt idx="2">
                  <c:v>2.0299999999999998</c:v>
                </c:pt>
                <c:pt idx="3">
                  <c:v>0.84</c:v>
                </c:pt>
                <c:pt idx="4">
                  <c:v>4.8</c:v>
                </c:pt>
                <c:pt idx="5">
                  <c:v>4.96</c:v>
                </c:pt>
              </c:numCache>
            </c:numRef>
          </c:val>
        </c:ser>
        <c:ser>
          <c:idx val="1"/>
          <c:order val="1"/>
          <c:tx>
            <c:strRef>
              <c:f>'4 et 5 Inégalités_bétail'!$O$34</c:f>
              <c:strCache>
                <c:ptCount val="1"/>
                <c:pt idx="0">
                  <c:v>Effectif médian petits ruminants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'4 et 5 Inégalités_bétail'!$M$35:$M$40</c:f>
              <c:strCache>
                <c:ptCount val="6"/>
                <c:pt idx="0">
                  <c:v>Kélebelé peulh</c:v>
                </c:pt>
                <c:pt idx="1">
                  <c:v>Oudey Niaghle</c:v>
                </c:pt>
                <c:pt idx="2">
                  <c:v>Agmamine</c:v>
                </c:pt>
                <c:pt idx="3">
                  <c:v>Boeïticeck El Aly</c:v>
                </c:pt>
                <c:pt idx="4">
                  <c:v>Wouro Adama Bary</c:v>
                </c:pt>
                <c:pt idx="5">
                  <c:v>Winde Haïre</c:v>
                </c:pt>
              </c:strCache>
            </c:strRef>
          </c:cat>
          <c:val>
            <c:numRef>
              <c:f>'4 et 5 Inégalités_bétail'!$O$35:$O$40</c:f>
              <c:numCache>
                <c:formatCode>0</c:formatCode>
                <c:ptCount val="6"/>
                <c:pt idx="0">
                  <c:v>9.74</c:v>
                </c:pt>
                <c:pt idx="1">
                  <c:v>6.64</c:v>
                </c:pt>
                <c:pt idx="2">
                  <c:v>7.4</c:v>
                </c:pt>
                <c:pt idx="3">
                  <c:v>4.3499999999999996</c:v>
                </c:pt>
                <c:pt idx="4">
                  <c:v>18.32</c:v>
                </c:pt>
                <c:pt idx="5">
                  <c:v>13.51</c:v>
                </c:pt>
              </c:numCache>
            </c:numRef>
          </c:val>
        </c:ser>
        <c:axId val="101021568"/>
        <c:axId val="101039104"/>
      </c:barChart>
      <c:catAx>
        <c:axId val="1010215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1039104"/>
        <c:crosses val="autoZero"/>
        <c:auto val="1"/>
        <c:lblAlgn val="ctr"/>
        <c:lblOffset val="100"/>
        <c:tickLblSkip val="1"/>
        <c:tickMarkSkip val="1"/>
      </c:catAx>
      <c:valAx>
        <c:axId val="1010391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010215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51072698404287"/>
          <c:y val="0.38929552132676642"/>
          <c:w val="0.24489137511009776"/>
          <c:h val="0.15310892911294458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29048386036027968"/>
          <c:y val="0.284873027235232"/>
          <c:w val="0.4204643098428188"/>
          <c:h val="0.47943852472986337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33030736761549467"/>
                  <c:y val="-9.5925554760200454E-2"/>
                </c:manualLayout>
              </c:layout>
              <c:tx>
                <c:rich>
                  <a:bodyPr rot="0" anchor="ctr" anchorCtr="0"/>
                  <a:lstStyle/>
                  <a:p>
                    <a:pPr>
                      <a:defRPr sz="800" b="0" i="0" u="none" strike="noStrike" kern="0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kern="0" baseline="0"/>
                      <a:t>Autoconsommation 71%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</c:dLbl>
            <c:dLbl>
              <c:idx val="3"/>
              <c:tx>
                <c:rich>
                  <a:bodyPr/>
                  <a:lstStyle/>
                  <a:p>
                    <a:r>
                      <a:rPr lang="en-US">
                        <a:latin typeface="Arial" pitchFamily="34" charset="0"/>
                        <a:cs typeface="Arial" pitchFamily="34" charset="0"/>
                      </a:rPr>
                      <a:t>Troc 3%</a:t>
                    </a:r>
                  </a:p>
                </c:rich>
              </c:tx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kern="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  <c:showCatName val="1"/>
            <c:separator> </c:separator>
          </c:dLbls>
          <c:cat>
            <c:strRef>
              <c:f>'6. Destination_sorgho'!$L$12:$L$15</c:f>
              <c:strCache>
                <c:ptCount val="4"/>
                <c:pt idx="0">
                  <c:v>Autoconsommation</c:v>
                </c:pt>
                <c:pt idx="1">
                  <c:v>Dons</c:v>
                </c:pt>
                <c:pt idx="2">
                  <c:v>Vente </c:v>
                </c:pt>
                <c:pt idx="3">
                  <c:v>Troc</c:v>
                </c:pt>
              </c:strCache>
            </c:strRef>
          </c:cat>
          <c:val>
            <c:numRef>
              <c:f>'6. Destination_sorgho'!$M$12:$M$15</c:f>
              <c:numCache>
                <c:formatCode>0%</c:formatCode>
                <c:ptCount val="4"/>
                <c:pt idx="0">
                  <c:v>0.71</c:v>
                </c:pt>
                <c:pt idx="1">
                  <c:v>0.11</c:v>
                </c:pt>
                <c:pt idx="2">
                  <c:v>0.15</c:v>
                </c:pt>
                <c:pt idx="3">
                  <c:v>0.03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8.8926174496644306E-2"/>
          <c:y val="0.1088709677419355"/>
          <c:w val="0.67785234899328861"/>
          <c:h val="0.61693548387096764"/>
        </c:manualLayout>
      </c:layout>
      <c:barChart>
        <c:barDir val="col"/>
        <c:grouping val="clustered"/>
        <c:ser>
          <c:idx val="0"/>
          <c:order val="0"/>
          <c:tx>
            <c:strRef>
              <c:f>'7. Feuil1'!$D$22</c:f>
              <c:strCache>
                <c:ptCount val="1"/>
                <c:pt idx="0">
                  <c:v>Sorgho fella</c:v>
                </c:pt>
              </c:strCache>
            </c:strRef>
          </c:tx>
          <c:cat>
            <c:strRef>
              <c:f>'7. Feuil1'!$C$23:$C$26</c:f>
              <c:strCache>
                <c:ptCount val="4"/>
                <c:pt idx="0">
                  <c:v>Assaba sud (Kankossa)</c:v>
                </c:pt>
                <c:pt idx="1">
                  <c:v>Gorgol</c:v>
                </c:pt>
                <c:pt idx="2">
                  <c:v>Guidimakha</c:v>
                </c:pt>
                <c:pt idx="3">
                  <c:v>Nouakchott</c:v>
                </c:pt>
              </c:strCache>
            </c:strRef>
          </c:cat>
          <c:val>
            <c:numRef>
              <c:f>'7. Feuil1'!$D$23:$D$26</c:f>
              <c:numCache>
                <c:formatCode>General</c:formatCode>
                <c:ptCount val="4"/>
                <c:pt idx="0">
                  <c:v>125</c:v>
                </c:pt>
                <c:pt idx="1">
                  <c:v>110</c:v>
                </c:pt>
                <c:pt idx="2">
                  <c:v>110</c:v>
                </c:pt>
              </c:numCache>
            </c:numRef>
          </c:val>
        </c:ser>
        <c:ser>
          <c:idx val="1"/>
          <c:order val="1"/>
          <c:tx>
            <c:strRef>
              <c:f>'7. Feuil1'!$E$22</c:f>
              <c:strCache>
                <c:ptCount val="1"/>
                <c:pt idx="0">
                  <c:v>Sorgho niénico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'7. Feuil1'!$C$23:$C$26</c:f>
              <c:strCache>
                <c:ptCount val="4"/>
                <c:pt idx="0">
                  <c:v>Assaba sud (Kankossa)</c:v>
                </c:pt>
                <c:pt idx="1">
                  <c:v>Gorgol</c:v>
                </c:pt>
                <c:pt idx="2">
                  <c:v>Guidimakha</c:v>
                </c:pt>
                <c:pt idx="3">
                  <c:v>Nouakchott</c:v>
                </c:pt>
              </c:strCache>
            </c:strRef>
          </c:cat>
          <c:val>
            <c:numRef>
              <c:f>'7. Feuil1'!$E$23:$E$26</c:f>
              <c:numCache>
                <c:formatCode>General</c:formatCode>
                <c:ptCount val="4"/>
                <c:pt idx="0">
                  <c:v>110</c:v>
                </c:pt>
                <c:pt idx="1">
                  <c:v>100</c:v>
                </c:pt>
                <c:pt idx="2">
                  <c:v>90</c:v>
                </c:pt>
                <c:pt idx="3">
                  <c:v>200</c:v>
                </c:pt>
              </c:numCache>
            </c:numRef>
          </c:val>
        </c:ser>
        <c:ser>
          <c:idx val="2"/>
          <c:order val="2"/>
          <c:tx>
            <c:strRef>
              <c:f>'7. Feuil1'!$F$22</c:f>
              <c:strCache>
                <c:ptCount val="1"/>
                <c:pt idx="0">
                  <c:v>Maïs</c:v>
                </c:pt>
              </c:strCache>
            </c:strRef>
          </c:tx>
          <c:cat>
            <c:strRef>
              <c:f>'7. Feuil1'!$C$23:$C$26</c:f>
              <c:strCache>
                <c:ptCount val="4"/>
                <c:pt idx="0">
                  <c:v>Assaba sud (Kankossa)</c:v>
                </c:pt>
                <c:pt idx="1">
                  <c:v>Gorgol</c:v>
                </c:pt>
                <c:pt idx="2">
                  <c:v>Guidimakha</c:v>
                </c:pt>
                <c:pt idx="3">
                  <c:v>Nouakchott</c:v>
                </c:pt>
              </c:strCache>
            </c:strRef>
          </c:cat>
          <c:val>
            <c:numRef>
              <c:f>'7. Feuil1'!$F$23:$F$26</c:f>
              <c:numCache>
                <c:formatCode>General</c:formatCode>
                <c:ptCount val="4"/>
                <c:pt idx="0">
                  <c:v>110</c:v>
                </c:pt>
                <c:pt idx="1">
                  <c:v>100</c:v>
                </c:pt>
                <c:pt idx="2">
                  <c:v>90</c:v>
                </c:pt>
              </c:numCache>
            </c:numRef>
          </c:val>
        </c:ser>
        <c:ser>
          <c:idx val="3"/>
          <c:order val="3"/>
          <c:tx>
            <c:strRef>
              <c:f>'7. Feuil1'!$G$22</c:f>
              <c:strCache>
                <c:ptCount val="1"/>
                <c:pt idx="0">
                  <c:v>Riz (brisure)</c:v>
                </c:pt>
              </c:strCache>
            </c:strRef>
          </c:tx>
          <c:cat>
            <c:strRef>
              <c:f>'7. Feuil1'!$C$23:$C$26</c:f>
              <c:strCache>
                <c:ptCount val="4"/>
                <c:pt idx="0">
                  <c:v>Assaba sud (Kankossa)</c:v>
                </c:pt>
                <c:pt idx="1">
                  <c:v>Gorgol</c:v>
                </c:pt>
                <c:pt idx="2">
                  <c:v>Guidimakha</c:v>
                </c:pt>
                <c:pt idx="3">
                  <c:v>Nouakchott</c:v>
                </c:pt>
              </c:strCache>
            </c:strRef>
          </c:cat>
          <c:val>
            <c:numRef>
              <c:f>'7. Feuil1'!$G$23:$G$26</c:f>
              <c:numCache>
                <c:formatCode>General</c:formatCode>
                <c:ptCount val="4"/>
                <c:pt idx="0">
                  <c:v>160</c:v>
                </c:pt>
                <c:pt idx="1">
                  <c:v>160</c:v>
                </c:pt>
                <c:pt idx="2">
                  <c:v>160</c:v>
                </c:pt>
                <c:pt idx="3">
                  <c:v>190</c:v>
                </c:pt>
              </c:numCache>
            </c:numRef>
          </c:val>
        </c:ser>
        <c:ser>
          <c:idx val="4"/>
          <c:order val="4"/>
          <c:tx>
            <c:strRef>
              <c:f>'7. Feuil1'!$H$22</c:f>
              <c:strCache>
                <c:ptCount val="1"/>
                <c:pt idx="0">
                  <c:v>Blé</c:v>
                </c:pt>
              </c:strCache>
            </c:strRef>
          </c:tx>
          <c:cat>
            <c:strRef>
              <c:f>'7. Feuil1'!$C$23:$C$26</c:f>
              <c:strCache>
                <c:ptCount val="4"/>
                <c:pt idx="0">
                  <c:v>Assaba sud (Kankossa)</c:v>
                </c:pt>
                <c:pt idx="1">
                  <c:v>Gorgol</c:v>
                </c:pt>
                <c:pt idx="2">
                  <c:v>Guidimakha</c:v>
                </c:pt>
                <c:pt idx="3">
                  <c:v>Nouakchott</c:v>
                </c:pt>
              </c:strCache>
            </c:strRef>
          </c:cat>
          <c:val>
            <c:numRef>
              <c:f>'7. Feuil1'!$H$23:$H$26</c:f>
              <c:numCache>
                <c:formatCode>General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115</c:v>
                </c:pt>
              </c:numCache>
            </c:numRef>
          </c:val>
        </c:ser>
        <c:axId val="105240448"/>
        <c:axId val="105247104"/>
      </c:barChart>
      <c:catAx>
        <c:axId val="10524044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5247104"/>
        <c:crosses val="autoZero"/>
        <c:auto val="1"/>
        <c:lblAlgn val="ctr"/>
        <c:lblOffset val="100"/>
        <c:tickLblSkip val="1"/>
        <c:tickMarkSkip val="1"/>
      </c:catAx>
      <c:valAx>
        <c:axId val="105247104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05240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23489932885904"/>
          <c:y val="0.18548388898196241"/>
          <c:w val="0.20134228187919476"/>
          <c:h val="0.46774185141750896"/>
        </c:manualLayout>
      </c:layout>
    </c:legend>
    <c:plotVisOnly val="1"/>
    <c:dispBlanksAs val="gap"/>
  </c:chart>
  <c:spPr>
    <a:ln>
      <a:noFill/>
    </a:ln>
  </c:sp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0.27619094488188978"/>
          <c:y val="0.24351910177894429"/>
          <c:w val="0.39206386701662305"/>
          <c:h val="0.52275182268883091"/>
        </c:manualLayout>
      </c:layout>
      <c:pieChart>
        <c:varyColors val="1"/>
        <c:ser>
          <c:idx val="0"/>
          <c:order val="0"/>
          <c:tx>
            <c:strRef>
              <c:f>'8. Controbution'!$D$28</c:f>
              <c:strCache>
                <c:ptCount val="1"/>
                <c:pt idx="0">
                  <c:v>VAB</c:v>
                </c:pt>
              </c:strCache>
            </c:strRef>
          </c:tx>
          <c:dLbls>
            <c:dLbl>
              <c:idx val="0"/>
              <c:layout>
                <c:manualLayout>
                  <c:x val="-0.15531725721784781"/>
                  <c:y val="-5.5291338582677159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2583956692913387"/>
                  <c:y val="1.5020414114902307E-2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6.8813320209973772E-2"/>
                  <c:y val="0.10594050743657044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3.7835739282589681E-2"/>
                  <c:y val="1.6903178769320504E-2"/>
                </c:manualLayout>
              </c:layout>
              <c:showCatName val="1"/>
              <c:showPercent val="1"/>
            </c:dLbl>
            <c:numFmt formatCode="0%" sourceLinked="0"/>
            <c:showCatName val="1"/>
            <c:showPercent val="1"/>
            <c:showLeaderLines val="1"/>
          </c:dLbls>
          <c:cat>
            <c:strRef>
              <c:f>'8. Controbution'!$C$29:$C$32</c:f>
              <c:strCache>
                <c:ptCount val="4"/>
                <c:pt idx="0">
                  <c:v>Sorgho</c:v>
                </c:pt>
                <c:pt idx="1">
                  <c:v>Niébé</c:v>
                </c:pt>
                <c:pt idx="2">
                  <c:v>Courge</c:v>
                </c:pt>
                <c:pt idx="3">
                  <c:v>Pastéque</c:v>
                </c:pt>
              </c:strCache>
            </c:strRef>
          </c:cat>
          <c:val>
            <c:numRef>
              <c:f>'8. Controbution'!$D$29:$D$32</c:f>
              <c:numCache>
                <c:formatCode>General</c:formatCode>
                <c:ptCount val="4"/>
                <c:pt idx="0">
                  <c:v>61700</c:v>
                </c:pt>
                <c:pt idx="1">
                  <c:v>21200</c:v>
                </c:pt>
                <c:pt idx="2">
                  <c:v>7500</c:v>
                </c:pt>
                <c:pt idx="3">
                  <c:v>4800</c:v>
                </c:pt>
              </c:numCache>
            </c:numRef>
          </c:val>
        </c:ser>
        <c:dLbls>
          <c:showVal val="1"/>
          <c:showCatName val="1"/>
          <c:showPercent val="1"/>
        </c:dLbls>
        <c:firstSliceAng val="0"/>
      </c:pieChart>
    </c:plotArea>
    <c:plotVisOnly val="1"/>
    <c:dispBlanksAs val="zero"/>
  </c:chart>
  <c:spPr>
    <a:ln>
      <a:noFill/>
    </a:ln>
  </c:spPr>
  <c:printSettings>
    <c:headerFooter alignWithMargins="0"/>
    <c:pageMargins b="0.98425196899999989" l="0.78740157499999996" r="0.78740157499999996" t="0.98425196899999989" header="0.49212598450000006" footer="0.4921259845000000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17</xdr:row>
      <xdr:rowOff>123825</xdr:rowOff>
    </xdr:from>
    <xdr:to>
      <xdr:col>6</xdr:col>
      <xdr:colOff>342900</xdr:colOff>
      <xdr:row>40</xdr:row>
      <xdr:rowOff>28575</xdr:rowOff>
    </xdr:to>
    <xdr:graphicFrame macro="">
      <xdr:nvGraphicFramePr>
        <xdr:cNvPr id="411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0</xdr:row>
      <xdr:rowOff>123825</xdr:rowOff>
    </xdr:from>
    <xdr:to>
      <xdr:col>8</xdr:col>
      <xdr:colOff>609600</xdr:colOff>
      <xdr:row>14</xdr:row>
      <xdr:rowOff>28575</xdr:rowOff>
    </xdr:to>
    <xdr:graphicFrame macro="">
      <xdr:nvGraphicFramePr>
        <xdr:cNvPr id="51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2</xdr:row>
      <xdr:rowOff>152400</xdr:rowOff>
    </xdr:from>
    <xdr:to>
      <xdr:col>19</xdr:col>
      <xdr:colOff>352425</xdr:colOff>
      <xdr:row>23</xdr:row>
      <xdr:rowOff>152400</xdr:rowOff>
    </xdr:to>
    <xdr:graphicFrame macro="">
      <xdr:nvGraphicFramePr>
        <xdr:cNvPr id="310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1</xdr:row>
      <xdr:rowOff>38100</xdr:rowOff>
    </xdr:from>
    <xdr:to>
      <xdr:col>10</xdr:col>
      <xdr:colOff>361950</xdr:colOff>
      <xdr:row>26</xdr:row>
      <xdr:rowOff>76200</xdr:rowOff>
    </xdr:to>
    <xdr:graphicFrame macro="">
      <xdr:nvGraphicFramePr>
        <xdr:cNvPr id="310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2</xdr:row>
      <xdr:rowOff>0</xdr:rowOff>
    </xdr:from>
    <xdr:to>
      <xdr:col>11</xdr:col>
      <xdr:colOff>457200</xdr:colOff>
      <xdr:row>24</xdr:row>
      <xdr:rowOff>104775</xdr:rowOff>
    </xdr:to>
    <xdr:graphicFrame macro="">
      <xdr:nvGraphicFramePr>
        <xdr:cNvPr id="104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11</xdr:col>
      <xdr:colOff>304800</xdr:colOff>
      <xdr:row>18</xdr:row>
      <xdr:rowOff>95250</xdr:rowOff>
    </xdr:to>
    <xdr:graphicFrame macro="">
      <xdr:nvGraphicFramePr>
        <xdr:cNvPr id="616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2</xdr:row>
      <xdr:rowOff>85725</xdr:rowOff>
    </xdr:from>
    <xdr:to>
      <xdr:col>13</xdr:col>
      <xdr:colOff>304800</xdr:colOff>
      <xdr:row>23</xdr:row>
      <xdr:rowOff>104775</xdr:rowOff>
    </xdr:to>
    <xdr:graphicFrame macro="">
      <xdr:nvGraphicFramePr>
        <xdr:cNvPr id="20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15:G44"/>
  <sheetViews>
    <sheetView topLeftCell="A16" workbookViewId="0">
      <selection activeCell="H27" sqref="H27"/>
    </sheetView>
  </sheetViews>
  <sheetFormatPr baseColWidth="10" defaultRowHeight="12.75"/>
  <cols>
    <col min="4" max="4" width="38.5703125" customWidth="1"/>
    <col min="5" max="5" width="18.42578125" bestFit="1" customWidth="1"/>
    <col min="6" max="6" width="15.140625" bestFit="1" customWidth="1"/>
    <col min="7" max="7" width="17" bestFit="1" customWidth="1"/>
  </cols>
  <sheetData>
    <row r="15" spans="4:7">
      <c r="E15" s="15" t="s">
        <v>47</v>
      </c>
      <c r="F15" s="15" t="s">
        <v>40</v>
      </c>
      <c r="G15" s="15" t="s">
        <v>39</v>
      </c>
    </row>
    <row r="16" spans="4:7">
      <c r="D16" t="s">
        <v>42</v>
      </c>
      <c r="E16" s="16">
        <v>60775</v>
      </c>
      <c r="F16" s="16">
        <v>1500</v>
      </c>
      <c r="G16" s="16">
        <v>1</v>
      </c>
    </row>
    <row r="17" spans="4:7">
      <c r="D17" t="s">
        <v>43</v>
      </c>
      <c r="E17" s="16">
        <v>68430</v>
      </c>
      <c r="F17" s="16">
        <v>1500</v>
      </c>
      <c r="G17" s="16">
        <v>2</v>
      </c>
    </row>
    <row r="18" spans="4:7">
      <c r="D18" t="s">
        <v>44</v>
      </c>
      <c r="E18" s="16">
        <v>80000</v>
      </c>
      <c r="F18" s="16">
        <v>8000</v>
      </c>
      <c r="G18" s="16">
        <v>2</v>
      </c>
    </row>
    <row r="19" spans="4:7">
      <c r="D19" t="s">
        <v>41</v>
      </c>
      <c r="E19" s="16">
        <v>12000</v>
      </c>
      <c r="F19" s="16">
        <v>500</v>
      </c>
      <c r="G19" s="16">
        <v>3</v>
      </c>
    </row>
    <row r="20" spans="4:7">
      <c r="D20" t="s">
        <v>46</v>
      </c>
      <c r="E20" s="16">
        <f>25000+15000*6</f>
        <v>115000</v>
      </c>
      <c r="F20" s="16">
        <v>67000</v>
      </c>
      <c r="G20" s="16">
        <v>3</v>
      </c>
    </row>
    <row r="21" spans="4:7">
      <c r="D21" t="s">
        <v>45</v>
      </c>
      <c r="E21" s="16">
        <v>11000</v>
      </c>
      <c r="F21" s="16">
        <v>5000</v>
      </c>
      <c r="G21" s="16">
        <v>3</v>
      </c>
    </row>
    <row r="43" spans="5:5">
      <c r="E43" t="s">
        <v>48</v>
      </c>
    </row>
    <row r="44" spans="5:5">
      <c r="E44" t="s">
        <v>49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6:H18"/>
  <sheetViews>
    <sheetView workbookViewId="0">
      <selection activeCell="K17" sqref="K17"/>
    </sheetView>
  </sheetViews>
  <sheetFormatPr baseColWidth="10" defaultRowHeight="12.75"/>
  <cols>
    <col min="3" max="3" width="31.28515625" customWidth="1"/>
    <col min="4" max="4" width="22.7109375" customWidth="1"/>
    <col min="5" max="5" width="12.85546875" customWidth="1"/>
  </cols>
  <sheetData>
    <row r="16" spans="3:8">
      <c r="C16" s="15"/>
      <c r="D16" s="15">
        <v>1960</v>
      </c>
      <c r="E16" s="15">
        <v>1970</v>
      </c>
      <c r="F16" s="15">
        <v>1980</v>
      </c>
      <c r="G16" s="15">
        <v>1990</v>
      </c>
      <c r="H16" s="15">
        <v>2000</v>
      </c>
    </row>
    <row r="17" spans="3:8">
      <c r="C17" s="17" t="s">
        <v>50</v>
      </c>
      <c r="D17" s="19"/>
      <c r="E17" s="18"/>
      <c r="F17" s="16">
        <v>63.333333333333336</v>
      </c>
      <c r="G17" s="16">
        <v>129.72972972972974</v>
      </c>
      <c r="H17" s="16">
        <v>163.57142857142858</v>
      </c>
    </row>
    <row r="18" spans="3:8">
      <c r="C18" s="12" t="s">
        <v>51</v>
      </c>
      <c r="D18" s="12">
        <v>300</v>
      </c>
      <c r="E18" s="16">
        <v>400</v>
      </c>
      <c r="F18" s="16">
        <v>200</v>
      </c>
      <c r="G18" s="16">
        <v>220</v>
      </c>
      <c r="H18" s="16">
        <v>75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12:O40"/>
  <sheetViews>
    <sheetView zoomScale="80" zoomScaleNormal="80" workbookViewId="0">
      <selection activeCell="L30" sqref="L30"/>
    </sheetView>
  </sheetViews>
  <sheetFormatPr baseColWidth="10" defaultRowHeight="12.75"/>
  <cols>
    <col min="3" max="3" width="17.42578125" bestFit="1" customWidth="1"/>
    <col min="9" max="9" width="17" bestFit="1" customWidth="1"/>
  </cols>
  <sheetData>
    <row r="12" spans="3:6" ht="13.5" thickBot="1"/>
    <row r="13" spans="3:6" ht="45">
      <c r="D13" s="5" t="s">
        <v>17</v>
      </c>
      <c r="E13" s="6" t="s">
        <v>18</v>
      </c>
      <c r="F13" s="6" t="s">
        <v>19</v>
      </c>
    </row>
    <row r="14" spans="3:6">
      <c r="C14" s="20" t="s">
        <v>62</v>
      </c>
      <c r="D14" s="8">
        <v>2.238</v>
      </c>
      <c r="E14" s="9">
        <v>7.39</v>
      </c>
      <c r="F14" s="9">
        <v>9.74</v>
      </c>
    </row>
    <row r="15" spans="3:6">
      <c r="C15" s="7" t="s">
        <v>20</v>
      </c>
      <c r="D15" s="8">
        <v>2.7159999999999997</v>
      </c>
      <c r="E15" s="9">
        <v>2.96</v>
      </c>
      <c r="F15" s="9">
        <v>6.64</v>
      </c>
    </row>
    <row r="16" spans="3:6">
      <c r="C16" s="7" t="s">
        <v>21</v>
      </c>
      <c r="D16" s="8">
        <v>2.8635000000000002</v>
      </c>
      <c r="E16" s="9">
        <v>2.0299999999999998</v>
      </c>
      <c r="F16" s="9">
        <v>7.4</v>
      </c>
    </row>
    <row r="17" spans="3:6">
      <c r="C17" s="10" t="s">
        <v>22</v>
      </c>
      <c r="D17" s="8">
        <v>1.355</v>
      </c>
      <c r="E17" s="9">
        <v>0.84</v>
      </c>
      <c r="F17" s="9">
        <v>4.3499999999999996</v>
      </c>
    </row>
    <row r="18" spans="3:6">
      <c r="C18" s="10" t="s">
        <v>23</v>
      </c>
      <c r="D18" s="8">
        <v>0.5</v>
      </c>
      <c r="E18" s="9">
        <v>4.8</v>
      </c>
      <c r="F18" s="9">
        <v>18.32</v>
      </c>
    </row>
    <row r="19" spans="3:6">
      <c r="C19" s="10" t="s">
        <v>24</v>
      </c>
      <c r="D19" s="8">
        <v>0.98</v>
      </c>
      <c r="E19" s="9">
        <v>4.96</v>
      </c>
      <c r="F19" s="9">
        <v>13.51</v>
      </c>
    </row>
    <row r="23" spans="3:6" ht="13.5" thickBot="1"/>
    <row r="24" spans="3:6" ht="33.75">
      <c r="D24" s="11" t="s">
        <v>17</v>
      </c>
      <c r="E24" s="6" t="s">
        <v>25</v>
      </c>
      <c r="F24" s="6" t="s">
        <v>26</v>
      </c>
    </row>
    <row r="25" spans="3:6">
      <c r="C25" s="10" t="s">
        <v>27</v>
      </c>
      <c r="D25" s="12">
        <v>2.5</v>
      </c>
      <c r="E25" s="12">
        <v>4</v>
      </c>
      <c r="F25" s="12">
        <v>12</v>
      </c>
    </row>
    <row r="26" spans="3:6">
      <c r="C26" s="10" t="s">
        <v>28</v>
      </c>
      <c r="D26" s="12">
        <v>1.5</v>
      </c>
      <c r="E26" s="12">
        <v>1</v>
      </c>
      <c r="F26" s="12">
        <v>7</v>
      </c>
    </row>
    <row r="27" spans="3:6">
      <c r="C27" s="13" t="s">
        <v>29</v>
      </c>
      <c r="D27" s="12">
        <v>1</v>
      </c>
      <c r="E27" s="12">
        <v>0</v>
      </c>
      <c r="F27" s="12">
        <v>1</v>
      </c>
    </row>
    <row r="28" spans="3:6">
      <c r="C28" s="7" t="s">
        <v>30</v>
      </c>
      <c r="D28" s="12">
        <v>2.4</v>
      </c>
      <c r="E28" s="12">
        <v>10</v>
      </c>
      <c r="F28" s="12">
        <v>10</v>
      </c>
    </row>
    <row r="29" spans="3:6">
      <c r="C29" s="7" t="s">
        <v>31</v>
      </c>
      <c r="D29" s="12">
        <v>1.8</v>
      </c>
      <c r="E29" s="12">
        <v>8</v>
      </c>
      <c r="F29" s="12">
        <v>15</v>
      </c>
    </row>
    <row r="30" spans="3:6">
      <c r="C30" s="7" t="s">
        <v>32</v>
      </c>
      <c r="D30" s="12">
        <v>2.4</v>
      </c>
      <c r="E30" s="12">
        <v>1</v>
      </c>
      <c r="F30" s="12">
        <v>3</v>
      </c>
    </row>
    <row r="33" spans="9:15" ht="13.5" thickBot="1"/>
    <row r="34" spans="9:15" ht="45">
      <c r="I34" s="14" t="s">
        <v>37</v>
      </c>
      <c r="J34" s="6" t="s">
        <v>25</v>
      </c>
      <c r="K34" s="6" t="s">
        <v>26</v>
      </c>
      <c r="N34" s="6" t="s">
        <v>18</v>
      </c>
      <c r="O34" s="6" t="s">
        <v>19</v>
      </c>
    </row>
    <row r="35" spans="9:15">
      <c r="I35" s="10" t="s">
        <v>34</v>
      </c>
      <c r="J35" s="12">
        <v>4</v>
      </c>
      <c r="K35" s="12">
        <v>12</v>
      </c>
      <c r="M35" s="20" t="s">
        <v>63</v>
      </c>
      <c r="N35" s="9">
        <v>7.39</v>
      </c>
      <c r="O35" s="9">
        <v>9.74</v>
      </c>
    </row>
    <row r="36" spans="9:15">
      <c r="I36" s="10" t="s">
        <v>35</v>
      </c>
      <c r="J36" s="12">
        <v>1</v>
      </c>
      <c r="K36" s="12">
        <v>7</v>
      </c>
      <c r="M36" s="7" t="s">
        <v>20</v>
      </c>
      <c r="N36" s="9">
        <v>2.96</v>
      </c>
      <c r="O36" s="9">
        <v>6.64</v>
      </c>
    </row>
    <row r="37" spans="9:15">
      <c r="I37" s="13" t="s">
        <v>36</v>
      </c>
      <c r="J37" s="12">
        <v>0</v>
      </c>
      <c r="K37" s="12">
        <v>1</v>
      </c>
      <c r="M37" s="7" t="s">
        <v>21</v>
      </c>
      <c r="N37" s="9">
        <v>2.0299999999999998</v>
      </c>
      <c r="O37" s="9">
        <v>7.4</v>
      </c>
    </row>
    <row r="38" spans="9:15">
      <c r="I38" s="10" t="s">
        <v>33</v>
      </c>
      <c r="J38" s="9">
        <v>0.84</v>
      </c>
      <c r="K38" s="9">
        <v>4.3499999999999996</v>
      </c>
      <c r="M38" s="21" t="s">
        <v>64</v>
      </c>
      <c r="N38" s="9">
        <v>0.84</v>
      </c>
      <c r="O38" s="9">
        <v>4.3499999999999996</v>
      </c>
    </row>
    <row r="39" spans="9:15">
      <c r="M39" s="10" t="s">
        <v>23</v>
      </c>
      <c r="N39" s="9">
        <v>4.8</v>
      </c>
      <c r="O39" s="9">
        <v>18.32</v>
      </c>
    </row>
    <row r="40" spans="9:15">
      <c r="M40" s="10" t="s">
        <v>24</v>
      </c>
      <c r="N40" s="9">
        <v>4.96</v>
      </c>
      <c r="O40" s="9">
        <v>13.51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12:M36"/>
  <sheetViews>
    <sheetView topLeftCell="C1" workbookViewId="0">
      <selection activeCell="L22" sqref="L22"/>
    </sheetView>
  </sheetViews>
  <sheetFormatPr baseColWidth="10" defaultRowHeight="12.75"/>
  <cols>
    <col min="12" max="12" width="17.140625" bestFit="1" customWidth="1"/>
  </cols>
  <sheetData>
    <row r="12" spans="12:13">
      <c r="L12" t="s">
        <v>2</v>
      </c>
      <c r="M12" s="1">
        <v>0.71</v>
      </c>
    </row>
    <row r="13" spans="12:13">
      <c r="L13" t="s">
        <v>3</v>
      </c>
      <c r="M13" s="1">
        <v>0.11</v>
      </c>
    </row>
    <row r="14" spans="12:13">
      <c r="L14" t="s">
        <v>4</v>
      </c>
      <c r="M14" s="1">
        <v>0.15</v>
      </c>
    </row>
    <row r="15" spans="12:13">
      <c r="L15" t="s">
        <v>5</v>
      </c>
      <c r="M15" s="1">
        <v>0.03</v>
      </c>
    </row>
    <row r="22" spans="7:13">
      <c r="M22" s="22"/>
    </row>
    <row r="28" spans="7:13">
      <c r="G28" s="2" t="s">
        <v>6</v>
      </c>
    </row>
    <row r="35" spans="3:3">
      <c r="C35" s="3" t="s">
        <v>0</v>
      </c>
    </row>
    <row r="36" spans="3:3">
      <c r="C36" s="3" t="s">
        <v>1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C22:H28"/>
  <sheetViews>
    <sheetView topLeftCell="A2" workbookViewId="0">
      <selection activeCell="J25" sqref="J25"/>
    </sheetView>
  </sheetViews>
  <sheetFormatPr baseColWidth="10" defaultRowHeight="12.75"/>
  <cols>
    <col min="3" max="3" width="21" bestFit="1" customWidth="1"/>
    <col min="5" max="5" width="13.28515625" bestFit="1" customWidth="1"/>
    <col min="6" max="6" width="10.140625" customWidth="1"/>
  </cols>
  <sheetData>
    <row r="22" spans="3:8">
      <c r="C22" s="12"/>
      <c r="D22" s="12" t="s">
        <v>52</v>
      </c>
      <c r="E22" s="12" t="s">
        <v>53</v>
      </c>
      <c r="F22" s="12" t="s">
        <v>54</v>
      </c>
      <c r="G22" s="12" t="s">
        <v>55</v>
      </c>
      <c r="H22" s="12" t="s">
        <v>56</v>
      </c>
    </row>
    <row r="23" spans="3:8">
      <c r="C23" s="12" t="s">
        <v>57</v>
      </c>
      <c r="D23" s="12">
        <v>125</v>
      </c>
      <c r="E23" s="12">
        <v>110</v>
      </c>
      <c r="F23" s="12">
        <v>110</v>
      </c>
      <c r="G23" s="12">
        <f>8000/50</f>
        <v>160</v>
      </c>
      <c r="H23" s="12">
        <v>100</v>
      </c>
    </row>
    <row r="24" spans="3:8">
      <c r="C24" s="12" t="s">
        <v>58</v>
      </c>
      <c r="D24" s="12">
        <v>110</v>
      </c>
      <c r="E24" s="12">
        <v>100</v>
      </c>
      <c r="F24" s="12">
        <v>100</v>
      </c>
      <c r="G24" s="12">
        <f>8000/50</f>
        <v>160</v>
      </c>
      <c r="H24" s="12">
        <v>100</v>
      </c>
    </row>
    <row r="25" spans="3:8">
      <c r="C25" s="12" t="s">
        <v>59</v>
      </c>
      <c r="D25" s="12">
        <v>110</v>
      </c>
      <c r="E25" s="12">
        <v>90</v>
      </c>
      <c r="F25" s="12">
        <v>90</v>
      </c>
      <c r="G25" s="12">
        <f>8000/50</f>
        <v>160</v>
      </c>
      <c r="H25" s="12">
        <v>100</v>
      </c>
    </row>
    <row r="26" spans="3:8">
      <c r="C26" s="12" t="s">
        <v>60</v>
      </c>
      <c r="D26" s="12"/>
      <c r="E26" s="12">
        <v>200</v>
      </c>
      <c r="F26" s="12"/>
      <c r="G26" s="12">
        <v>190</v>
      </c>
      <c r="H26" s="12">
        <v>115</v>
      </c>
    </row>
    <row r="28" spans="3:8">
      <c r="C28" t="s">
        <v>61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C18:H34"/>
  <sheetViews>
    <sheetView tabSelected="1" topLeftCell="A4" workbookViewId="0">
      <selection activeCell="G20" sqref="G20"/>
    </sheetView>
  </sheetViews>
  <sheetFormatPr baseColWidth="10" defaultRowHeight="12.75"/>
  <sheetData>
    <row r="18" spans="3:8">
      <c r="C18" s="2" t="s">
        <v>16</v>
      </c>
      <c r="D18" s="2" t="s">
        <v>7</v>
      </c>
      <c r="E18" s="2" t="s">
        <v>8</v>
      </c>
      <c r="F18" s="2" t="s">
        <v>9</v>
      </c>
      <c r="G18" s="2" t="s">
        <v>10</v>
      </c>
      <c r="H18" s="2" t="s">
        <v>11</v>
      </c>
    </row>
    <row r="19" spans="3:8">
      <c r="C19" t="s">
        <v>12</v>
      </c>
      <c r="D19">
        <v>500</v>
      </c>
      <c r="E19">
        <v>125</v>
      </c>
      <c r="F19">
        <f>D19*E19</f>
        <v>62500</v>
      </c>
      <c r="G19">
        <f>8*100</f>
        <v>800</v>
      </c>
      <c r="H19">
        <f>F19-G19</f>
        <v>61700</v>
      </c>
    </row>
    <row r="20" spans="3:8">
      <c r="C20" t="s">
        <v>13</v>
      </c>
      <c r="D20">
        <v>100</v>
      </c>
      <c r="E20">
        <v>220</v>
      </c>
      <c r="F20">
        <f>D20*E20</f>
        <v>22000</v>
      </c>
      <c r="G20">
        <f>4*200</f>
        <v>800</v>
      </c>
      <c r="H20">
        <f>F20-G20</f>
        <v>21200</v>
      </c>
    </row>
    <row r="21" spans="3:8">
      <c r="C21" t="s">
        <v>14</v>
      </c>
      <c r="D21">
        <v>50</v>
      </c>
      <c r="E21">
        <v>150</v>
      </c>
      <c r="F21">
        <f>D21*E21</f>
        <v>7500</v>
      </c>
      <c r="G21">
        <v>0</v>
      </c>
      <c r="H21">
        <f>F21-G21</f>
        <v>7500</v>
      </c>
    </row>
    <row r="22" spans="3:8" ht="13.5" thickBot="1">
      <c r="C22" t="s">
        <v>15</v>
      </c>
      <c r="D22">
        <v>40</v>
      </c>
      <c r="E22">
        <v>120</v>
      </c>
      <c r="F22" s="4">
        <f>D22*E22</f>
        <v>4800</v>
      </c>
      <c r="G22" s="4">
        <v>0</v>
      </c>
      <c r="H22" s="4">
        <f>F22-G22</f>
        <v>4800</v>
      </c>
    </row>
    <row r="23" spans="3:8">
      <c r="F23" s="2">
        <f>SUM(F19:F22)</f>
        <v>96800</v>
      </c>
      <c r="G23" s="2">
        <f>SUM(G19:G22)</f>
        <v>1600</v>
      </c>
      <c r="H23" s="2">
        <f>SUM(H19:H22)</f>
        <v>95200</v>
      </c>
    </row>
    <row r="28" spans="3:8">
      <c r="C28" s="2" t="s">
        <v>16</v>
      </c>
      <c r="D28" s="2" t="s">
        <v>11</v>
      </c>
    </row>
    <row r="29" spans="3:8">
      <c r="C29" t="s">
        <v>12</v>
      </c>
      <c r="D29">
        <v>61700</v>
      </c>
    </row>
    <row r="30" spans="3:8">
      <c r="C30" t="s">
        <v>13</v>
      </c>
      <c r="D30">
        <v>21200</v>
      </c>
    </row>
    <row r="31" spans="3:8">
      <c r="C31" t="s">
        <v>14</v>
      </c>
      <c r="D31">
        <v>7500</v>
      </c>
    </row>
    <row r="32" spans="3:8" ht="13.5" thickBot="1">
      <c r="C32" t="s">
        <v>15</v>
      </c>
      <c r="D32" s="4">
        <v>4800</v>
      </c>
    </row>
    <row r="33" spans="4:6">
      <c r="D33" s="2"/>
    </row>
    <row r="34" spans="4:6">
      <c r="F34" t="s">
        <v>38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2. Diversification_SAR</vt:lpstr>
      <vt:lpstr>3. importations_coursduriz</vt:lpstr>
      <vt:lpstr>4 et 5 Inégalités_bétail</vt:lpstr>
      <vt:lpstr>6. Destination_sorgho</vt:lpstr>
      <vt:lpstr>7. Feuil1</vt:lpstr>
      <vt:lpstr>8. Controbution</vt:lpstr>
    </vt:vector>
  </TitlesOfParts>
  <Company>PERSO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YVAN LECOQ</dc:creator>
  <cp:lastModifiedBy>XP</cp:lastModifiedBy>
  <dcterms:created xsi:type="dcterms:W3CDTF">2011-11-15T14:15:26Z</dcterms:created>
  <dcterms:modified xsi:type="dcterms:W3CDTF">2011-09-22T21:48:09Z</dcterms:modified>
</cp:coreProperties>
</file>